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tabRatio="840" activeTab="0"/>
  </bookViews>
  <sheets>
    <sheet name="nekonečné tiskopisy" sheetId="1" r:id="rId1"/>
  </sheets>
  <externalReferences>
    <externalReference r:id="rId4"/>
  </externalReferences>
  <definedNames>
    <definedName name="Acquerello">#REF!</definedName>
    <definedName name="ConstellationJ">#REF!</definedName>
    <definedName name="ConstellationJade">#REF!</definedName>
    <definedName name="ConstellationS">#REF!</definedName>
    <definedName name="Cottage">#REF!</definedName>
    <definedName name="Freelife">#REF!</definedName>
    <definedName name="_xlnm.Print_Titles" localSheetId="0">'nekonečné tiskopisy'!$1:$4</definedName>
    <definedName name="Nettuno">#REF!</definedName>
    <definedName name="_xlnm.Print_Area" localSheetId="0">'nekonečné tiskopisy'!$A$1:$G$113</definedName>
    <definedName name="Savile">#REF!</definedName>
    <definedName name="SirioB">#REF!</definedName>
    <definedName name="SirioC">#REF!</definedName>
    <definedName name="SirioE">#REF!</definedName>
    <definedName name="SirioS">#REF!</definedName>
    <definedName name="Splendorgel">#REF!</definedName>
    <definedName name="SplendorluxB">#REF!</definedName>
    <definedName name="SplendorluxC">#REF!</definedName>
    <definedName name="SplendorluxE">#REF!</definedName>
    <definedName name="SplendorluxF">#REF!</definedName>
    <definedName name="SplendorluxM">#REF!</definedName>
    <definedName name="SplendorluxP">#REF!</definedName>
    <definedName name="SplendorluxV">#REF!</definedName>
    <definedName name="Tintoreto">#REF!</definedName>
    <definedName name="TintoretoM">#REF!</definedName>
  </definedNames>
  <calcPr fullCalcOnLoad="1"/>
</workbook>
</file>

<file path=xl/sharedStrings.xml><?xml version="1.0" encoding="utf-8"?>
<sst xmlns="http://schemas.openxmlformats.org/spreadsheetml/2006/main" count="184" uniqueCount="70">
  <si>
    <t>Tabelační papíry šíře 210, 240 a 375 mm jsou formáty standardně používané v EU a jsou cenově zvýhodněny.</t>
  </si>
  <si>
    <t>Tiskopis - vyúčtování mzdy 250 mm 1+2 NCR  "6"</t>
  </si>
  <si>
    <t>PRINTMAX - TP 210 mm bez kopie - bez BP</t>
  </si>
  <si>
    <t>PRINTMAX - TP 210 mm 1+1 NCR - bez BP</t>
  </si>
  <si>
    <t>PRINTMAX - TP 210 mm 1+2 NCR - bez BP</t>
  </si>
  <si>
    <t>PRINTMAX - TP 240 mm bez kopie - BP</t>
  </si>
  <si>
    <t>PRINTMAX - TP 240 mm 1+1 NCR - BP</t>
  </si>
  <si>
    <t>PRINTMAX - TP 240 mm 1+2 NCR - BP</t>
  </si>
  <si>
    <t>PRINTMAX - TP 240 mm 1+3 NCR - BP</t>
  </si>
  <si>
    <t>PRINTMAX - TP 250 mm bez kopie - BP</t>
  </si>
  <si>
    <t>PRINTMAX - TP 250 mm 1+1 NCR - BP</t>
  </si>
  <si>
    <t>PRINTMAX - TP 250 mm 1+2 NCR - BP</t>
  </si>
  <si>
    <t>PRINTMAX - TP 250 mm 1+3 NCR - BP</t>
  </si>
  <si>
    <t>PRINTMAX - TP 240 mm 1+1 NCR - BP  "6"</t>
  </si>
  <si>
    <t>PRINTMAX - TP 375 mm bez kopie - BP</t>
  </si>
  <si>
    <t>TP 240 mm 1+1 NCR - BP  "4"</t>
  </si>
  <si>
    <t>TP 240 mm 1+1 NCR - bez BP</t>
  </si>
  <si>
    <t>TP 210 mm 1+2 NCR - BP</t>
  </si>
  <si>
    <t>NEADRESNÉ TISKOPISY PRO VÝPOČETNÍ TECHNIKU - PRINTMAX</t>
  </si>
  <si>
    <t>NEADRESNÉ TISKOPISY PRO VÝPOČETNÍ TECHNIKU - KRPAFORM</t>
  </si>
  <si>
    <t>TP 210 mm bez kopie - BP</t>
  </si>
  <si>
    <t>TP 210 mm bez kopie - bez BP</t>
  </si>
  <si>
    <t>TP 210 mm 1+1 NCR - BP</t>
  </si>
  <si>
    <t>TP 210 mm 1+1 NCR - bez BP</t>
  </si>
  <si>
    <t>TP 210 mm 1+2 NCR - bez BP</t>
  </si>
  <si>
    <t>TP 210 mm 1+3 NCR - bez BP</t>
  </si>
  <si>
    <t>TP 240 mm bez kopie - BP</t>
  </si>
  <si>
    <t>TP 240 mm bez kopie - BP  "6"</t>
  </si>
  <si>
    <t>TP 240 mm 1+1 NCR - BP</t>
  </si>
  <si>
    <t>TP 240 mm 1+1 NCR - BP  "6"</t>
  </si>
  <si>
    <t>TP 240 mm 1+2 NCR - BP</t>
  </si>
  <si>
    <t>TP 240 mm 1+2 NCR - BP  "6"</t>
  </si>
  <si>
    <t>TP 240 mm 1+3 NCR - BP</t>
  </si>
  <si>
    <t>TP 240 mm 1+3 NCR - BP  "6"</t>
  </si>
  <si>
    <t>TP 375 mm bez kopie - BP</t>
  </si>
  <si>
    <t>TP 230 mm bez kopie - BP</t>
  </si>
  <si>
    <t>TP 250 mm bez kopie - bez BP</t>
  </si>
  <si>
    <t>TP 250 mm bez kopie - BP</t>
  </si>
  <si>
    <t>TP 250 mm 1+1 NCR - BP</t>
  </si>
  <si>
    <t>TP 250 mm 1+1 NCR - BP  "6"</t>
  </si>
  <si>
    <t>TP 250 mm 1+2 NCR - BP</t>
  </si>
  <si>
    <t>TP 360 mm bez kopie - BP</t>
  </si>
  <si>
    <t>TP 360 mm bez kopie - bez BP</t>
  </si>
  <si>
    <t>TP 360 mm 1+1 NCR - BP</t>
  </si>
  <si>
    <t>TP 390 mm bez kopie - BP</t>
  </si>
  <si>
    <t>TP 390 mm bez kopie - bez BP</t>
  </si>
  <si>
    <t>TP 390 mm 1+1 NCR - BP</t>
  </si>
  <si>
    <t>S - standardní sortiment                  Z - zakázkový sortiment                  K - končící sortiment</t>
  </si>
  <si>
    <t>500 ks</t>
  </si>
  <si>
    <t>1 000 ks</t>
  </si>
  <si>
    <t>S</t>
  </si>
  <si>
    <t>Balení</t>
  </si>
  <si>
    <t>Kód</t>
  </si>
  <si>
    <t>Název</t>
  </si>
  <si>
    <t>750 ks</t>
  </si>
  <si>
    <t>1 400 ks</t>
  </si>
  <si>
    <t>3 600 ks</t>
  </si>
  <si>
    <t>2 000 ks</t>
  </si>
  <si>
    <t>1 800 ks</t>
  </si>
  <si>
    <t>zboží</t>
  </si>
  <si>
    <t>Prodejní cena (Kč)</t>
  </si>
  <si>
    <t>specifikace zboží</t>
  </si>
  <si>
    <t>cena</t>
  </si>
  <si>
    <t>Standard</t>
  </si>
  <si>
    <t>Zakázkový</t>
  </si>
  <si>
    <t>cena za 1000 ks</t>
  </si>
  <si>
    <t>TISKOPIS VYÚČTOVÁNÍ MZDY</t>
  </si>
  <si>
    <t>1000 ks</t>
  </si>
  <si>
    <t>Platnost od 1. 04 .2010</t>
  </si>
  <si>
    <t xml:space="preserve">internet : www.mkpapir.cz     e-mail : info@mkpapir.cz   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</si>
</sst>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@&quot;č.&quot;"/>
    <numFmt numFmtId="166" formatCode="&quot;č.&quot;@"/>
    <numFmt numFmtId="167" formatCode="#\ ##0.\-"/>
    <numFmt numFmtId="168" formatCode="&quot;2400&quot;@"/>
    <numFmt numFmtId="169" formatCode="#,##0.\-"/>
    <numFmt numFmtId="170" formatCode="&quot;2100&quot;@"/>
    <numFmt numFmtId="171" formatCode="0\ &quot;kg&quot;"/>
    <numFmt numFmtId="172" formatCode="0&quot; ks&quot;"/>
    <numFmt numFmtId="173" formatCode="&quot;21013&quot;@"/>
    <numFmt numFmtId="174" formatCode="&quot;210101&quot;@"/>
    <numFmt numFmtId="175" formatCode="&quot;21011&quot;@"/>
    <numFmt numFmtId="176" formatCode="&quot;210109&quot;@"/>
    <numFmt numFmtId="177" formatCode="#,##0.0"/>
    <numFmt numFmtId="178" formatCode="&quot;30002&quot;@"/>
    <numFmt numFmtId="179" formatCode="&quot;30003&quot;@"/>
    <numFmt numFmtId="180" formatCode="&quot;200&quot;@"/>
    <numFmt numFmtId="181" formatCode="&quot;210125&quot;@"/>
    <numFmt numFmtId="182" formatCode="&quot;21012&quot;@"/>
    <numFmt numFmtId="183" formatCode="&quot;210123&quot;@"/>
    <numFmt numFmtId="184" formatCode="0.0%"/>
    <numFmt numFmtId="185" formatCode="&quot;2110&quot;@"/>
    <numFmt numFmtId="186" formatCode="#,##0.000"/>
    <numFmt numFmtId="187" formatCode="#,##0.0000"/>
    <numFmt numFmtId="188" formatCode="#,##0.00000"/>
    <numFmt numFmtId="189" formatCode="0\ &quot;ks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%"/>
  </numFmts>
  <fonts count="53">
    <font>
      <sz val="8"/>
      <name val="Swis721 LtCn CE"/>
      <family val="0"/>
    </font>
    <font>
      <sz val="9"/>
      <name val="Swis721 CE"/>
      <family val="2"/>
    </font>
    <font>
      <b/>
      <sz val="9"/>
      <name val="Swis721 CE"/>
      <family val="2"/>
    </font>
    <font>
      <sz val="10"/>
      <name val="Arial CE"/>
      <family val="0"/>
    </font>
    <font>
      <sz val="5"/>
      <name val="Swis721 CE"/>
      <family val="2"/>
    </font>
    <font>
      <sz val="9"/>
      <name val="Futura Lt CE"/>
      <family val="2"/>
    </font>
    <font>
      <b/>
      <sz val="9"/>
      <name val="Futura Lt CE"/>
      <family val="2"/>
    </font>
    <font>
      <sz val="9"/>
      <color indexed="8"/>
      <name val="Futura Lt CE"/>
      <family val="2"/>
    </font>
    <font>
      <sz val="11"/>
      <name val="Futura Lt CE"/>
      <family val="2"/>
    </font>
    <font>
      <i/>
      <sz val="11"/>
      <name val="Futura Lt CE"/>
      <family val="2"/>
    </font>
    <font>
      <b/>
      <sz val="8"/>
      <name val="Swis721 CE"/>
      <family val="2"/>
    </font>
    <font>
      <b/>
      <sz val="13"/>
      <name val="Swis721 CE"/>
      <family val="2"/>
    </font>
    <font>
      <b/>
      <sz val="9"/>
      <color indexed="9"/>
      <name val="Swis721 CE"/>
      <family val="2"/>
    </font>
    <font>
      <b/>
      <sz val="9"/>
      <color indexed="8"/>
      <name val="Futura Lt CE"/>
      <family val="2"/>
    </font>
    <font>
      <b/>
      <i/>
      <sz val="9"/>
      <name val="Futura Lt CE"/>
      <family val="2"/>
    </font>
    <font>
      <b/>
      <i/>
      <sz val="9"/>
      <name val="Swis721 CE"/>
      <family val="2"/>
    </font>
    <font>
      <u val="single"/>
      <sz val="8"/>
      <color indexed="12"/>
      <name val="Swis721 LtCn CE"/>
      <family val="0"/>
    </font>
    <font>
      <u val="single"/>
      <sz val="8"/>
      <color indexed="36"/>
      <name val="Swis721 LtCn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Swis721 LtCn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 indent="1"/>
      <protection locked="0"/>
    </xf>
    <xf numFmtId="18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left" vertical="center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 applyProtection="1">
      <alignment horizontal="right" vertical="center"/>
      <protection locked="0"/>
    </xf>
    <xf numFmtId="4" fontId="13" fillId="0" borderId="17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left" vertical="center" indent="1"/>
    </xf>
    <xf numFmtId="4" fontId="13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indent="1"/>
    </xf>
    <xf numFmtId="165" fontId="14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80" fontId="13" fillId="0" borderId="21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indent="1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" fontId="2" fillId="0" borderId="2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" fontId="13" fillId="0" borderId="20" xfId="0" applyNumberFormat="1" applyFont="1" applyBorder="1" applyAlignment="1" applyProtection="1">
      <alignment horizontal="right" vertical="center"/>
      <protection locked="0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indent="1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>
      <alignment horizontal="center" vertical="center"/>
    </xf>
    <xf numFmtId="4" fontId="6" fillId="34" borderId="20" xfId="0" applyNumberFormat="1" applyFont="1" applyFill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64" fontId="35" fillId="0" borderId="0" xfId="36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" fontId="6" fillId="34" borderId="3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34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104775</xdr:rowOff>
    </xdr:to>
    <xdr:pic>
      <xdr:nvPicPr>
        <xdr:cNvPr id="1" name="Obrázek 2" descr="MKpapír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NIK\GRAFIKA\black%20l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SET PS6"/>
      <sheetName val="OFSET PS7"/>
      <sheetName val="OFSET PS8"/>
      <sheetName val="NENATÍR. DŘEVITÉ"/>
      <sheetName val="KARTONY a LEPENKY"/>
      <sheetName val="ETIKETOVÝ a LEHCE DŘEVITÉ"/>
      <sheetName val="PŘÍMOPROPIS"/>
      <sheetName val="NOVATECH lesk"/>
      <sheetName val="NOVATECH mat"/>
      <sheetName val="BLACK LABEL"/>
      <sheetName val="LUMIART"/>
      <sheetName val="LUMISILK a G-PRIN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K112"/>
  <sheetViews>
    <sheetView tabSelected="1" zoomScalePageLayoutView="0" workbookViewId="0" topLeftCell="A1">
      <selection activeCell="I11" sqref="I11"/>
    </sheetView>
  </sheetViews>
  <sheetFormatPr defaultColWidth="9.7109375" defaultRowHeight="15" customHeight="1" outlineLevelCol="1"/>
  <cols>
    <col min="1" max="1" width="14.28125" style="5" customWidth="1"/>
    <col min="2" max="2" width="49.421875" style="6" customWidth="1"/>
    <col min="3" max="3" width="11.28125" style="8" customWidth="1"/>
    <col min="4" max="4" width="10.28125" style="3" customWidth="1"/>
    <col min="5" max="5" width="9.00390625" style="7" hidden="1" customWidth="1"/>
    <col min="6" max="6" width="14.00390625" style="67" customWidth="1"/>
    <col min="7" max="7" width="17.7109375" style="5" customWidth="1"/>
    <col min="8" max="8" width="12.421875" style="5" customWidth="1" outlineLevel="1"/>
    <col min="9" max="9" width="12.7109375" style="5" customWidth="1" outlineLevel="1"/>
    <col min="10" max="10" width="9.7109375" style="5" customWidth="1"/>
    <col min="11" max="16384" width="9.7109375" style="5" customWidth="1"/>
  </cols>
  <sheetData>
    <row r="1" spans="1:7" s="1" customFormat="1" ht="15" customHeight="1">
      <c r="A1" s="9"/>
      <c r="B1" s="11"/>
      <c r="C1" s="96"/>
      <c r="D1" s="57"/>
      <c r="E1" s="2"/>
      <c r="F1" s="97"/>
      <c r="G1" s="98" t="s">
        <v>68</v>
      </c>
    </row>
    <row r="2" spans="1:7" s="1" customFormat="1" ht="15" customHeight="1">
      <c r="A2" s="9"/>
      <c r="B2" s="11"/>
      <c r="C2" s="12"/>
      <c r="D2" s="12"/>
      <c r="E2" s="11"/>
      <c r="F2" s="68"/>
      <c r="G2" s="71"/>
    </row>
    <row r="3" spans="1:7" s="1" customFormat="1" ht="15" customHeight="1">
      <c r="A3" s="9"/>
      <c r="B3" s="11"/>
      <c r="C3" s="12"/>
      <c r="D3" s="12"/>
      <c r="E3" s="10"/>
      <c r="F3" s="63"/>
      <c r="G3" s="71"/>
    </row>
    <row r="4" spans="1:6" s="1" customFormat="1" ht="15" customHeight="1">
      <c r="A4" s="9"/>
      <c r="B4" s="11"/>
      <c r="C4" s="12"/>
      <c r="D4" s="12"/>
      <c r="E4" s="10"/>
      <c r="F4" s="63"/>
    </row>
    <row r="5" spans="1:8" s="1" customFormat="1" ht="18.75" customHeight="1" thickBot="1">
      <c r="A5" s="22" t="s">
        <v>18</v>
      </c>
      <c r="B5" s="11"/>
      <c r="C5" s="12"/>
      <c r="D5" s="12"/>
      <c r="E5" s="10"/>
      <c r="F5" s="63"/>
      <c r="H5" s="23"/>
    </row>
    <row r="6" spans="1:7" s="1" customFormat="1" ht="15" customHeight="1">
      <c r="A6" s="24" t="s">
        <v>52</v>
      </c>
      <c r="B6" s="25" t="s">
        <v>53</v>
      </c>
      <c r="C6" s="26" t="s">
        <v>63</v>
      </c>
      <c r="D6" s="27" t="s">
        <v>51</v>
      </c>
      <c r="E6" s="27"/>
      <c r="F6" s="92" t="s">
        <v>60</v>
      </c>
      <c r="G6" s="93"/>
    </row>
    <row r="7" spans="1:7" s="1" customFormat="1" ht="18" customHeight="1">
      <c r="A7" s="28" t="s">
        <v>59</v>
      </c>
      <c r="B7" s="29" t="s">
        <v>61</v>
      </c>
      <c r="C7" s="30" t="s">
        <v>64</v>
      </c>
      <c r="D7" s="31"/>
      <c r="E7" s="31"/>
      <c r="F7" s="30" t="s">
        <v>62</v>
      </c>
      <c r="G7" s="32" t="s">
        <v>65</v>
      </c>
    </row>
    <row r="8" spans="1:7" s="38" customFormat="1" ht="15.75" customHeight="1">
      <c r="A8" s="72" t="s">
        <v>0</v>
      </c>
      <c r="B8" s="73"/>
      <c r="C8" s="74"/>
      <c r="D8" s="74"/>
      <c r="E8" s="75"/>
      <c r="F8" s="76"/>
      <c r="G8" s="77"/>
    </row>
    <row r="9" spans="1:7" s="38" customFormat="1" ht="9.75" customHeight="1">
      <c r="A9" s="41"/>
      <c r="B9" s="42"/>
      <c r="C9" s="43"/>
      <c r="D9" s="58"/>
      <c r="E9" s="44"/>
      <c r="F9" s="58"/>
      <c r="G9" s="78"/>
    </row>
    <row r="10" spans="1:11" s="37" customFormat="1" ht="15" customHeight="1">
      <c r="A10" s="54">
        <v>368939</v>
      </c>
      <c r="B10" s="45" t="s">
        <v>2</v>
      </c>
      <c r="C10" s="46" t="s">
        <v>50</v>
      </c>
      <c r="D10" s="55" t="s">
        <v>57</v>
      </c>
      <c r="E10" s="33"/>
      <c r="F10" s="99">
        <v>361</v>
      </c>
      <c r="G10" s="82">
        <f>ROUND(F10/2000*1000,2)</f>
        <v>180.5</v>
      </c>
      <c r="H10" s="19"/>
      <c r="I10" s="40"/>
      <c r="K10" s="39"/>
    </row>
    <row r="11" spans="1:11" s="37" customFormat="1" ht="15" customHeight="1">
      <c r="A11" s="54">
        <v>368940</v>
      </c>
      <c r="B11" s="45" t="s">
        <v>3</v>
      </c>
      <c r="C11" s="46" t="s">
        <v>50</v>
      </c>
      <c r="D11" s="55" t="s">
        <v>49</v>
      </c>
      <c r="E11" s="33"/>
      <c r="F11" s="56">
        <v>470</v>
      </c>
      <c r="G11" s="82">
        <f>ROUND(F11/1000*1000,2)</f>
        <v>470</v>
      </c>
      <c r="H11" s="19"/>
      <c r="I11" s="40"/>
      <c r="K11" s="39"/>
    </row>
    <row r="12" spans="1:11" s="37" customFormat="1" ht="15" customHeight="1">
      <c r="A12" s="70">
        <v>368941</v>
      </c>
      <c r="B12" s="52" t="s">
        <v>4</v>
      </c>
      <c r="C12" s="53" t="s">
        <v>50</v>
      </c>
      <c r="D12" s="59" t="s">
        <v>54</v>
      </c>
      <c r="E12" s="34"/>
      <c r="F12" s="64">
        <v>535</v>
      </c>
      <c r="G12" s="83">
        <f>ROUND(F12/750*1000,2)</f>
        <v>713.33</v>
      </c>
      <c r="H12" s="19"/>
      <c r="I12" s="40"/>
      <c r="K12" s="39"/>
    </row>
    <row r="13" spans="1:11" s="37" customFormat="1" ht="9.75" customHeight="1">
      <c r="A13" s="54"/>
      <c r="B13" s="45"/>
      <c r="C13" s="46"/>
      <c r="D13" s="55"/>
      <c r="E13" s="33"/>
      <c r="F13" s="100"/>
      <c r="G13" s="82"/>
      <c r="H13" s="19"/>
      <c r="I13" s="40"/>
      <c r="K13" s="39"/>
    </row>
    <row r="14" spans="1:11" s="37" customFormat="1" ht="15" customHeight="1">
      <c r="A14" s="54">
        <v>368942</v>
      </c>
      <c r="B14" s="45" t="s">
        <v>5</v>
      </c>
      <c r="C14" s="46" t="s">
        <v>50</v>
      </c>
      <c r="D14" s="55" t="s">
        <v>57</v>
      </c>
      <c r="E14" s="33"/>
      <c r="F14" s="99">
        <v>326</v>
      </c>
      <c r="G14" s="82">
        <f>ROUND(F14/2000*1000,2)</f>
        <v>163</v>
      </c>
      <c r="H14" s="19"/>
      <c r="I14" s="40"/>
      <c r="K14" s="39"/>
    </row>
    <row r="15" spans="1:11" s="37" customFormat="1" ht="15" customHeight="1">
      <c r="A15" s="54">
        <v>368943</v>
      </c>
      <c r="B15" s="45" t="s">
        <v>6</v>
      </c>
      <c r="C15" s="46" t="s">
        <v>50</v>
      </c>
      <c r="D15" s="55" t="s">
        <v>49</v>
      </c>
      <c r="E15" s="33"/>
      <c r="F15" s="56">
        <v>436</v>
      </c>
      <c r="G15" s="82">
        <f>ROUND(F15/1000*1000,2)</f>
        <v>436</v>
      </c>
      <c r="H15" s="19"/>
      <c r="I15" s="40"/>
      <c r="K15" s="39"/>
    </row>
    <row r="16" spans="1:11" s="37" customFormat="1" ht="15" customHeight="1">
      <c r="A16" s="54">
        <v>368946</v>
      </c>
      <c r="B16" s="45" t="s">
        <v>13</v>
      </c>
      <c r="C16" s="46" t="s">
        <v>50</v>
      </c>
      <c r="D16" s="55" t="s">
        <v>49</v>
      </c>
      <c r="E16" s="33"/>
      <c r="F16" s="56">
        <v>453</v>
      </c>
      <c r="G16" s="82">
        <f>ROUND(F16/1000*1000,2)</f>
        <v>453</v>
      </c>
      <c r="H16" s="19"/>
      <c r="I16" s="40"/>
      <c r="K16" s="39"/>
    </row>
    <row r="17" spans="1:11" s="37" customFormat="1" ht="15" customHeight="1">
      <c r="A17" s="54">
        <v>368944</v>
      </c>
      <c r="B17" s="45" t="s">
        <v>7</v>
      </c>
      <c r="C17" s="46" t="s">
        <v>50</v>
      </c>
      <c r="D17" s="55" t="s">
        <v>54</v>
      </c>
      <c r="E17" s="33"/>
      <c r="F17" s="56">
        <v>545</v>
      </c>
      <c r="G17" s="82">
        <f>ROUND(F17/750*1000,2)</f>
        <v>726.67</v>
      </c>
      <c r="H17" s="19"/>
      <c r="I17" s="40"/>
      <c r="K17" s="39"/>
    </row>
    <row r="18" spans="1:11" s="37" customFormat="1" ht="15" customHeight="1">
      <c r="A18" s="70">
        <v>368945</v>
      </c>
      <c r="B18" s="52" t="s">
        <v>8</v>
      </c>
      <c r="C18" s="53" t="s">
        <v>50</v>
      </c>
      <c r="D18" s="59" t="s">
        <v>48</v>
      </c>
      <c r="E18" s="34"/>
      <c r="F18" s="64">
        <v>560</v>
      </c>
      <c r="G18" s="83">
        <f>ROUND(F18/500*1000,2)</f>
        <v>1120</v>
      </c>
      <c r="H18" s="19"/>
      <c r="I18" s="40"/>
      <c r="K18" s="39"/>
    </row>
    <row r="19" spans="1:11" s="37" customFormat="1" ht="9.75" customHeight="1">
      <c r="A19" s="54"/>
      <c r="B19" s="45"/>
      <c r="C19" s="46"/>
      <c r="D19" s="55"/>
      <c r="E19" s="33"/>
      <c r="F19" s="100"/>
      <c r="G19" s="82"/>
      <c r="H19" s="19"/>
      <c r="I19" s="40"/>
      <c r="K19" s="39"/>
    </row>
    <row r="20" spans="1:11" s="37" customFormat="1" ht="15" customHeight="1">
      <c r="A20" s="70">
        <v>368951</v>
      </c>
      <c r="B20" s="52" t="s">
        <v>14</v>
      </c>
      <c r="C20" s="53" t="s">
        <v>50</v>
      </c>
      <c r="D20" s="59" t="s">
        <v>57</v>
      </c>
      <c r="E20" s="34"/>
      <c r="F20" s="90">
        <v>553</v>
      </c>
      <c r="G20" s="83">
        <f>ROUND(F20/2000*1000,2)</f>
        <v>276.5</v>
      </c>
      <c r="H20" s="19"/>
      <c r="I20" s="40"/>
      <c r="K20" s="39"/>
    </row>
    <row r="21" spans="1:11" s="37" customFormat="1" ht="9.75" customHeight="1">
      <c r="A21" s="47"/>
      <c r="B21" s="48"/>
      <c r="C21" s="49"/>
      <c r="D21" s="55"/>
      <c r="E21" s="33"/>
      <c r="F21" s="100"/>
      <c r="G21" s="84"/>
      <c r="H21" s="19"/>
      <c r="I21" s="40"/>
      <c r="K21" s="39"/>
    </row>
    <row r="22" spans="1:11" s="37" customFormat="1" ht="15" customHeight="1">
      <c r="A22" s="54">
        <v>368947</v>
      </c>
      <c r="B22" s="45" t="s">
        <v>9</v>
      </c>
      <c r="C22" s="46" t="s">
        <v>50</v>
      </c>
      <c r="D22" s="55" t="s">
        <v>57</v>
      </c>
      <c r="E22" s="33"/>
      <c r="F22" s="99">
        <v>354</v>
      </c>
      <c r="G22" s="82">
        <f>ROUND(F22/2000*1000,2)</f>
        <v>177</v>
      </c>
      <c r="H22" s="19"/>
      <c r="I22" s="40"/>
      <c r="K22" s="39"/>
    </row>
    <row r="23" spans="1:11" s="37" customFormat="1" ht="15" customHeight="1">
      <c r="A23" s="54">
        <v>368948</v>
      </c>
      <c r="B23" s="45" t="s">
        <v>10</v>
      </c>
      <c r="C23" s="46" t="s">
        <v>50</v>
      </c>
      <c r="D23" s="55" t="s">
        <v>49</v>
      </c>
      <c r="E23" s="33"/>
      <c r="F23" s="56">
        <v>493</v>
      </c>
      <c r="G23" s="82">
        <f>ROUND(F23/1000*1000,2)</f>
        <v>493</v>
      </c>
      <c r="H23" s="19"/>
      <c r="I23" s="40"/>
      <c r="K23" s="39"/>
    </row>
    <row r="24" spans="1:11" s="37" customFormat="1" ht="15" customHeight="1">
      <c r="A24" s="54">
        <v>368949</v>
      </c>
      <c r="B24" s="45" t="s">
        <v>11</v>
      </c>
      <c r="C24" s="46" t="s">
        <v>50</v>
      </c>
      <c r="D24" s="55" t="s">
        <v>54</v>
      </c>
      <c r="E24" s="33"/>
      <c r="F24" s="56">
        <v>625</v>
      </c>
      <c r="G24" s="82">
        <f>ROUND(F24/750*1000,2)</f>
        <v>833.33</v>
      </c>
      <c r="H24" s="19"/>
      <c r="I24" s="40"/>
      <c r="K24" s="39"/>
    </row>
    <row r="25" spans="1:11" s="37" customFormat="1" ht="15" customHeight="1" thickBot="1">
      <c r="A25" s="69">
        <v>368950</v>
      </c>
      <c r="B25" s="50" t="s">
        <v>12</v>
      </c>
      <c r="C25" s="51" t="s">
        <v>50</v>
      </c>
      <c r="D25" s="60" t="s">
        <v>48</v>
      </c>
      <c r="E25" s="36"/>
      <c r="F25" s="65">
        <v>638</v>
      </c>
      <c r="G25" s="79">
        <f>ROUND(F25/500*1000,2)</f>
        <v>1276</v>
      </c>
      <c r="H25" s="19"/>
      <c r="I25" s="40"/>
      <c r="K25" s="39"/>
    </row>
    <row r="26" spans="1:11" s="37" customFormat="1" ht="15" customHeight="1">
      <c r="A26" s="15"/>
      <c r="B26" s="15"/>
      <c r="C26" s="15"/>
      <c r="D26" s="15"/>
      <c r="E26" s="15"/>
      <c r="F26" s="15"/>
      <c r="G26" s="15"/>
      <c r="I26" s="40"/>
      <c r="K26" s="39"/>
    </row>
    <row r="27" spans="1:11" s="1" customFormat="1" ht="18.75" customHeight="1" thickBot="1">
      <c r="A27" s="22" t="s">
        <v>19</v>
      </c>
      <c r="B27" s="11"/>
      <c r="C27" s="12"/>
      <c r="D27" s="12"/>
      <c r="E27" s="10"/>
      <c r="F27" s="63"/>
      <c r="H27" s="23"/>
      <c r="K27" s="39"/>
    </row>
    <row r="28" spans="1:11" s="1" customFormat="1" ht="15" customHeight="1">
      <c r="A28" s="24" t="s">
        <v>52</v>
      </c>
      <c r="B28" s="25" t="s">
        <v>53</v>
      </c>
      <c r="C28" s="26" t="s">
        <v>63</v>
      </c>
      <c r="D28" s="27" t="s">
        <v>51</v>
      </c>
      <c r="E28" s="27"/>
      <c r="F28" s="92" t="s">
        <v>60</v>
      </c>
      <c r="G28" s="93"/>
      <c r="K28" s="39"/>
    </row>
    <row r="29" spans="1:11" s="1" customFormat="1" ht="18" customHeight="1">
      <c r="A29" s="28" t="s">
        <v>59</v>
      </c>
      <c r="B29" s="29" t="s">
        <v>61</v>
      </c>
      <c r="C29" s="30" t="s">
        <v>64</v>
      </c>
      <c r="D29" s="31"/>
      <c r="E29" s="31"/>
      <c r="F29" s="30" t="s">
        <v>62</v>
      </c>
      <c r="G29" s="32" t="s">
        <v>65</v>
      </c>
      <c r="K29" s="39"/>
    </row>
    <row r="30" spans="1:11" s="38" customFormat="1" ht="15.75" customHeight="1">
      <c r="A30" s="72" t="s">
        <v>0</v>
      </c>
      <c r="B30" s="73"/>
      <c r="C30" s="74"/>
      <c r="D30" s="74"/>
      <c r="E30" s="75"/>
      <c r="F30" s="76"/>
      <c r="G30" s="77"/>
      <c r="K30" s="39"/>
    </row>
    <row r="31" spans="1:11" s="38" customFormat="1" ht="12" customHeight="1">
      <c r="A31" s="41"/>
      <c r="B31" s="42"/>
      <c r="C31" s="43"/>
      <c r="D31" s="58"/>
      <c r="E31" s="44"/>
      <c r="F31" s="58"/>
      <c r="G31" s="78"/>
      <c r="K31" s="39"/>
    </row>
    <row r="32" spans="1:11" s="37" customFormat="1" ht="15" customHeight="1">
      <c r="A32" s="54">
        <v>368903</v>
      </c>
      <c r="B32" s="45" t="s">
        <v>20</v>
      </c>
      <c r="C32" s="46" t="s">
        <v>50</v>
      </c>
      <c r="D32" s="55" t="s">
        <v>56</v>
      </c>
      <c r="E32" s="33"/>
      <c r="F32" s="56">
        <v>740</v>
      </c>
      <c r="G32" s="82">
        <f>ROUND(F32/3600*1000,2)</f>
        <v>205.56</v>
      </c>
      <c r="H32" s="19"/>
      <c r="I32" s="40"/>
      <c r="K32" s="39"/>
    </row>
    <row r="33" spans="1:11" s="37" customFormat="1" ht="15" customHeight="1">
      <c r="A33" s="54">
        <v>368902</v>
      </c>
      <c r="B33" s="45" t="s">
        <v>21</v>
      </c>
      <c r="C33" s="46" t="s">
        <v>50</v>
      </c>
      <c r="D33" s="55" t="s">
        <v>56</v>
      </c>
      <c r="E33" s="33"/>
      <c r="F33" s="56">
        <v>740</v>
      </c>
      <c r="G33" s="82">
        <f>ROUND(F33/3600*1000,2)</f>
        <v>205.56</v>
      </c>
      <c r="H33" s="19"/>
      <c r="I33" s="40"/>
      <c r="K33" s="39"/>
    </row>
    <row r="34" spans="1:11" s="37" customFormat="1" ht="15" customHeight="1">
      <c r="A34" s="54">
        <v>368905</v>
      </c>
      <c r="B34" s="45" t="s">
        <v>22</v>
      </c>
      <c r="C34" s="46" t="s">
        <v>50</v>
      </c>
      <c r="D34" s="55" t="s">
        <v>57</v>
      </c>
      <c r="E34" s="33"/>
      <c r="F34" s="56">
        <v>1010</v>
      </c>
      <c r="G34" s="82">
        <f>ROUND(F34/2000*1000,2)</f>
        <v>505</v>
      </c>
      <c r="H34" s="19"/>
      <c r="I34" s="40"/>
      <c r="K34" s="39"/>
    </row>
    <row r="35" spans="1:11" s="37" customFormat="1" ht="15" customHeight="1">
      <c r="A35" s="54">
        <v>368904</v>
      </c>
      <c r="B35" s="45" t="s">
        <v>23</v>
      </c>
      <c r="C35" s="46" t="s">
        <v>50</v>
      </c>
      <c r="D35" s="55" t="s">
        <v>57</v>
      </c>
      <c r="E35" s="33"/>
      <c r="F35" s="56">
        <v>1010</v>
      </c>
      <c r="G35" s="82">
        <f>ROUND(F35/2000*1000,2)</f>
        <v>505</v>
      </c>
      <c r="H35" s="19"/>
      <c r="I35" s="40"/>
      <c r="K35" s="39"/>
    </row>
    <row r="36" spans="1:11" s="37" customFormat="1" ht="15" customHeight="1">
      <c r="A36" s="54">
        <v>368868</v>
      </c>
      <c r="B36" s="45" t="s">
        <v>17</v>
      </c>
      <c r="C36" s="46" t="s">
        <v>50</v>
      </c>
      <c r="D36" s="55" t="s">
        <v>55</v>
      </c>
      <c r="E36" s="33"/>
      <c r="F36" s="56">
        <v>1080</v>
      </c>
      <c r="G36" s="82">
        <f>ROUND(F36/1400*1000,2)</f>
        <v>771.43</v>
      </c>
      <c r="H36" s="19"/>
      <c r="I36" s="40"/>
      <c r="K36" s="39"/>
    </row>
    <row r="37" spans="1:11" s="37" customFormat="1" ht="15" customHeight="1">
      <c r="A37" s="54">
        <v>368906</v>
      </c>
      <c r="B37" s="45" t="s">
        <v>24</v>
      </c>
      <c r="C37" s="46" t="s">
        <v>50</v>
      </c>
      <c r="D37" s="55" t="s">
        <v>55</v>
      </c>
      <c r="E37" s="33"/>
      <c r="F37" s="56">
        <v>1080</v>
      </c>
      <c r="G37" s="82">
        <f>ROUND(F37/1400*1000,2)</f>
        <v>771.43</v>
      </c>
      <c r="H37" s="19"/>
      <c r="I37" s="40"/>
      <c r="K37" s="39"/>
    </row>
    <row r="38" spans="1:11" s="37" customFormat="1" ht="15" customHeight="1">
      <c r="A38" s="70">
        <v>368907</v>
      </c>
      <c r="B38" s="52" t="s">
        <v>25</v>
      </c>
      <c r="C38" s="53" t="s">
        <v>50</v>
      </c>
      <c r="D38" s="59" t="s">
        <v>49</v>
      </c>
      <c r="E38" s="34"/>
      <c r="F38" s="64">
        <v>1178</v>
      </c>
      <c r="G38" s="83">
        <f>ROUND(F38/1000*1000,2)</f>
        <v>1178</v>
      </c>
      <c r="H38" s="19"/>
      <c r="I38" s="40"/>
      <c r="K38" s="39"/>
    </row>
    <row r="39" spans="1:11" s="37" customFormat="1" ht="9.75" customHeight="1">
      <c r="A39" s="54"/>
      <c r="B39" s="45"/>
      <c r="C39" s="46"/>
      <c r="D39" s="55"/>
      <c r="E39" s="33"/>
      <c r="F39" s="100"/>
      <c r="G39" s="82"/>
      <c r="H39" s="19"/>
      <c r="I39" s="40"/>
      <c r="K39" s="39"/>
    </row>
    <row r="40" spans="1:11" s="37" customFormat="1" ht="15" customHeight="1">
      <c r="A40" s="54">
        <v>368911</v>
      </c>
      <c r="B40" s="45" t="s">
        <v>26</v>
      </c>
      <c r="C40" s="46" t="s">
        <v>50</v>
      </c>
      <c r="D40" s="55" t="s">
        <v>57</v>
      </c>
      <c r="E40" s="33"/>
      <c r="F40" s="56">
        <v>343</v>
      </c>
      <c r="G40" s="82">
        <f>ROUND(F40/2000*1000,2)</f>
        <v>171.5</v>
      </c>
      <c r="H40" s="19"/>
      <c r="I40" s="40"/>
      <c r="K40" s="39"/>
    </row>
    <row r="41" spans="1:11" s="37" customFormat="1" ht="15" customHeight="1">
      <c r="A41" s="54">
        <v>368912</v>
      </c>
      <c r="B41" s="45" t="s">
        <v>27</v>
      </c>
      <c r="C41" s="46" t="s">
        <v>50</v>
      </c>
      <c r="D41" s="55" t="s">
        <v>57</v>
      </c>
      <c r="E41" s="33"/>
      <c r="F41" s="56">
        <v>357</v>
      </c>
      <c r="G41" s="82">
        <f>ROUND(F41/2000*1000,2)</f>
        <v>178.5</v>
      </c>
      <c r="H41" s="19"/>
      <c r="I41" s="40"/>
      <c r="K41" s="39"/>
    </row>
    <row r="42" spans="1:11" s="37" customFormat="1" ht="15" customHeight="1">
      <c r="A42" s="54">
        <v>368913</v>
      </c>
      <c r="B42" s="45" t="s">
        <v>28</v>
      </c>
      <c r="C42" s="46" t="s">
        <v>50</v>
      </c>
      <c r="D42" s="55" t="s">
        <v>49</v>
      </c>
      <c r="E42" s="33"/>
      <c r="F42" s="56">
        <v>471</v>
      </c>
      <c r="G42" s="82">
        <f>ROUND(F42/1000*1000,2)</f>
        <v>471</v>
      </c>
      <c r="H42" s="19"/>
      <c r="I42" s="40"/>
      <c r="K42" s="39"/>
    </row>
    <row r="43" spans="1:11" s="37" customFormat="1" ht="15" customHeight="1">
      <c r="A43" s="54">
        <v>368879</v>
      </c>
      <c r="B43" s="45" t="s">
        <v>16</v>
      </c>
      <c r="C43" s="46" t="s">
        <v>50</v>
      </c>
      <c r="D43" s="55" t="s">
        <v>49</v>
      </c>
      <c r="E43" s="33"/>
      <c r="F43" s="56">
        <v>471</v>
      </c>
      <c r="G43" s="82">
        <f>ROUND(F43/1000*1000,2)</f>
        <v>471</v>
      </c>
      <c r="H43" s="19"/>
      <c r="I43" s="40"/>
      <c r="K43" s="39"/>
    </row>
    <row r="44" spans="1:11" s="37" customFormat="1" ht="15" customHeight="1">
      <c r="A44" s="54">
        <v>368917</v>
      </c>
      <c r="B44" s="45" t="s">
        <v>29</v>
      </c>
      <c r="C44" s="46" t="s">
        <v>50</v>
      </c>
      <c r="D44" s="55" t="s">
        <v>49</v>
      </c>
      <c r="E44" s="33"/>
      <c r="F44" s="56">
        <v>490</v>
      </c>
      <c r="G44" s="82">
        <f>ROUND(F44/1000*1000,2)</f>
        <v>490</v>
      </c>
      <c r="H44" s="19"/>
      <c r="I44" s="40"/>
      <c r="K44" s="39"/>
    </row>
    <row r="45" spans="1:11" s="37" customFormat="1" ht="15" customHeight="1">
      <c r="A45" s="54">
        <v>368878</v>
      </c>
      <c r="B45" s="45" t="s">
        <v>15</v>
      </c>
      <c r="C45" s="46" t="s">
        <v>50</v>
      </c>
      <c r="D45" s="55" t="s">
        <v>49</v>
      </c>
      <c r="E45" s="33"/>
      <c r="F45" s="56">
        <v>495</v>
      </c>
      <c r="G45" s="82">
        <f>ROUND(F45/1000*1000,2)</f>
        <v>495</v>
      </c>
      <c r="H45" s="19"/>
      <c r="I45" s="40"/>
      <c r="K45" s="39"/>
    </row>
    <row r="46" spans="1:11" s="37" customFormat="1" ht="15" customHeight="1">
      <c r="A46" s="54">
        <v>368915</v>
      </c>
      <c r="B46" s="45" t="s">
        <v>30</v>
      </c>
      <c r="C46" s="46" t="s">
        <v>50</v>
      </c>
      <c r="D46" s="55" t="s">
        <v>54</v>
      </c>
      <c r="E46" s="33"/>
      <c r="F46" s="56">
        <v>590</v>
      </c>
      <c r="G46" s="82">
        <f>ROUND(F46/750*1000,2)</f>
        <v>786.67</v>
      </c>
      <c r="H46" s="19"/>
      <c r="I46" s="40"/>
      <c r="K46" s="39"/>
    </row>
    <row r="47" spans="1:11" s="37" customFormat="1" ht="15" customHeight="1">
      <c r="A47" s="54">
        <v>368918</v>
      </c>
      <c r="B47" s="45" t="s">
        <v>31</v>
      </c>
      <c r="C47" s="46" t="s">
        <v>50</v>
      </c>
      <c r="D47" s="55" t="s">
        <v>54</v>
      </c>
      <c r="E47" s="33"/>
      <c r="F47" s="56">
        <v>615</v>
      </c>
      <c r="G47" s="82">
        <f>ROUND(F47/750*1000,2)</f>
        <v>820</v>
      </c>
      <c r="H47" s="19"/>
      <c r="I47" s="40"/>
      <c r="K47" s="39"/>
    </row>
    <row r="48" spans="1:11" s="37" customFormat="1" ht="15" customHeight="1">
      <c r="A48" s="54">
        <v>368916</v>
      </c>
      <c r="B48" s="45" t="s">
        <v>32</v>
      </c>
      <c r="C48" s="46" t="s">
        <v>50</v>
      </c>
      <c r="D48" s="55" t="s">
        <v>48</v>
      </c>
      <c r="E48" s="33"/>
      <c r="F48" s="56">
        <v>535</v>
      </c>
      <c r="G48" s="82">
        <f>ROUND(F48/500*1000,2)</f>
        <v>1070</v>
      </c>
      <c r="H48" s="19"/>
      <c r="I48" s="40"/>
      <c r="K48" s="39"/>
    </row>
    <row r="49" spans="1:11" s="37" customFormat="1" ht="15" customHeight="1" thickBot="1">
      <c r="A49" s="69">
        <v>368919</v>
      </c>
      <c r="B49" s="50" t="s">
        <v>33</v>
      </c>
      <c r="C49" s="51" t="s">
        <v>50</v>
      </c>
      <c r="D49" s="60" t="s">
        <v>48</v>
      </c>
      <c r="E49" s="36"/>
      <c r="F49" s="65">
        <v>545</v>
      </c>
      <c r="G49" s="79">
        <f>ROUND(F49/500*1000,2)</f>
        <v>1090</v>
      </c>
      <c r="H49" s="19"/>
      <c r="I49" s="40"/>
      <c r="K49" s="39"/>
    </row>
    <row r="50" spans="1:11" s="37" customFormat="1" ht="15" customHeight="1">
      <c r="A50" s="15"/>
      <c r="B50" s="15"/>
      <c r="C50" s="15"/>
      <c r="D50" s="15"/>
      <c r="E50" s="15"/>
      <c r="F50" s="15"/>
      <c r="G50" s="15"/>
      <c r="H50" s="19"/>
      <c r="I50" s="40"/>
      <c r="K50" s="39"/>
    </row>
    <row r="51" spans="1:11" s="37" customFormat="1" ht="15" customHeight="1">
      <c r="A51" s="15"/>
      <c r="B51" s="15"/>
      <c r="C51" s="15"/>
      <c r="D51" s="15"/>
      <c r="E51" s="15"/>
      <c r="F51" s="15"/>
      <c r="G51" s="15"/>
      <c r="H51" s="19"/>
      <c r="I51" s="40"/>
      <c r="K51" s="39"/>
    </row>
    <row r="52" spans="1:11" s="37" customFormat="1" ht="15" customHeight="1">
      <c r="A52" s="15"/>
      <c r="B52" s="15"/>
      <c r="C52" s="15"/>
      <c r="D52" s="15"/>
      <c r="E52" s="15"/>
      <c r="F52" s="15"/>
      <c r="G52" s="15"/>
      <c r="H52" s="19"/>
      <c r="I52" s="40"/>
      <c r="K52" s="39"/>
    </row>
    <row r="53" spans="1:11" s="37" customFormat="1" ht="15" customHeight="1">
      <c r="A53" s="15"/>
      <c r="B53" s="15"/>
      <c r="C53" s="15"/>
      <c r="D53" s="15"/>
      <c r="E53" s="15"/>
      <c r="F53" s="15"/>
      <c r="G53" s="15"/>
      <c r="H53" s="19"/>
      <c r="I53" s="40"/>
      <c r="K53" s="39"/>
    </row>
    <row r="54" spans="1:11" s="37" customFormat="1" ht="15" customHeight="1">
      <c r="A54" s="15"/>
      <c r="B54" s="15"/>
      <c r="C54" s="15"/>
      <c r="D54" s="15"/>
      <c r="E54" s="15"/>
      <c r="F54" s="15"/>
      <c r="G54" s="15"/>
      <c r="H54" s="19"/>
      <c r="I54" s="40"/>
      <c r="K54" s="39"/>
    </row>
    <row r="55" spans="1:11" s="37" customFormat="1" ht="15" customHeight="1">
      <c r="A55" s="15"/>
      <c r="B55" s="15"/>
      <c r="C55" s="15"/>
      <c r="D55" s="15"/>
      <c r="E55" s="15"/>
      <c r="F55" s="15"/>
      <c r="G55" s="15"/>
      <c r="H55" s="19"/>
      <c r="I55" s="40"/>
      <c r="K55" s="39"/>
    </row>
    <row r="56" spans="1:11" s="37" customFormat="1" ht="15" customHeight="1">
      <c r="A56" s="15"/>
      <c r="B56" s="15"/>
      <c r="C56" s="15"/>
      <c r="D56" s="15"/>
      <c r="E56" s="15"/>
      <c r="F56" s="15"/>
      <c r="G56" s="15"/>
      <c r="H56" s="19"/>
      <c r="I56" s="40"/>
      <c r="K56" s="39"/>
    </row>
    <row r="57" spans="1:11" ht="12.75" customHeight="1">
      <c r="A57" s="94" t="s">
        <v>69</v>
      </c>
      <c r="B57" s="94"/>
      <c r="C57" s="94"/>
      <c r="D57" s="94"/>
      <c r="E57" s="94"/>
      <c r="F57" s="94"/>
      <c r="G57" s="94"/>
      <c r="I57" s="20"/>
      <c r="K57" s="39"/>
    </row>
    <row r="58" spans="1:11" ht="14.25" customHeight="1">
      <c r="A58" s="95" t="s">
        <v>47</v>
      </c>
      <c r="B58" s="95"/>
      <c r="C58" s="95"/>
      <c r="D58" s="95"/>
      <c r="E58" s="95"/>
      <c r="F58" s="95"/>
      <c r="G58" s="95"/>
      <c r="I58" s="20"/>
      <c r="K58" s="39"/>
    </row>
    <row r="59" spans="1:11" ht="14.25" customHeight="1">
      <c r="A59" s="21"/>
      <c r="B59" s="21"/>
      <c r="C59" s="21"/>
      <c r="D59" s="21"/>
      <c r="E59" s="21"/>
      <c r="F59" s="21"/>
      <c r="G59" s="21"/>
      <c r="I59" s="20"/>
      <c r="K59" s="39"/>
    </row>
    <row r="60" spans="1:11" s="1" customFormat="1" ht="18.75" customHeight="1" thickBot="1">
      <c r="A60" s="22" t="s">
        <v>19</v>
      </c>
      <c r="B60" s="11"/>
      <c r="C60" s="12"/>
      <c r="D60" s="12"/>
      <c r="E60" s="10"/>
      <c r="F60" s="63"/>
      <c r="H60" s="23"/>
      <c r="K60" s="39"/>
    </row>
    <row r="61" spans="1:11" s="1" customFormat="1" ht="15" customHeight="1">
      <c r="A61" s="24" t="s">
        <v>52</v>
      </c>
      <c r="B61" s="25" t="s">
        <v>53</v>
      </c>
      <c r="C61" s="26" t="s">
        <v>63</v>
      </c>
      <c r="D61" s="27" t="s">
        <v>51</v>
      </c>
      <c r="E61" s="27"/>
      <c r="F61" s="92" t="s">
        <v>60</v>
      </c>
      <c r="G61" s="93"/>
      <c r="K61" s="39"/>
    </row>
    <row r="62" spans="1:11" s="1" customFormat="1" ht="18" customHeight="1">
      <c r="A62" s="28" t="s">
        <v>59</v>
      </c>
      <c r="B62" s="29" t="s">
        <v>61</v>
      </c>
      <c r="C62" s="30" t="s">
        <v>64</v>
      </c>
      <c r="D62" s="31"/>
      <c r="E62" s="31"/>
      <c r="F62" s="30" t="s">
        <v>62</v>
      </c>
      <c r="G62" s="32" t="s">
        <v>65</v>
      </c>
      <c r="K62" s="39"/>
    </row>
    <row r="63" spans="1:11" s="38" customFormat="1" ht="18" customHeight="1">
      <c r="A63" s="72" t="s">
        <v>0</v>
      </c>
      <c r="B63" s="73"/>
      <c r="C63" s="74"/>
      <c r="D63" s="74"/>
      <c r="E63" s="75"/>
      <c r="F63" s="76"/>
      <c r="G63" s="77"/>
      <c r="K63" s="39"/>
    </row>
    <row r="64" spans="1:11" s="38" customFormat="1" ht="12" customHeight="1">
      <c r="A64" s="41"/>
      <c r="B64" s="42"/>
      <c r="C64" s="43"/>
      <c r="D64" s="58"/>
      <c r="E64" s="44"/>
      <c r="F64" s="58"/>
      <c r="G64" s="78"/>
      <c r="K64" s="39"/>
    </row>
    <row r="65" spans="1:11" s="37" customFormat="1" ht="15" customHeight="1">
      <c r="A65" s="80">
        <v>368932</v>
      </c>
      <c r="B65" s="87" t="s">
        <v>34</v>
      </c>
      <c r="C65" s="88" t="s">
        <v>50</v>
      </c>
      <c r="D65" s="89" t="s">
        <v>57</v>
      </c>
      <c r="E65" s="81"/>
      <c r="F65" s="90">
        <v>695</v>
      </c>
      <c r="G65" s="91">
        <f>ROUND(F65/2000*1000,2)</f>
        <v>347.5</v>
      </c>
      <c r="H65" s="19"/>
      <c r="I65" s="40"/>
      <c r="K65" s="39"/>
    </row>
    <row r="66" spans="1:11" s="37" customFormat="1" ht="15" customHeight="1">
      <c r="A66" s="47"/>
      <c r="B66" s="48"/>
      <c r="C66" s="49"/>
      <c r="D66" s="55"/>
      <c r="E66" s="33"/>
      <c r="F66" s="102"/>
      <c r="G66" s="84"/>
      <c r="H66" s="19"/>
      <c r="I66" s="40"/>
      <c r="K66" s="39"/>
    </row>
    <row r="67" spans="1:11" s="37" customFormat="1" ht="15" customHeight="1">
      <c r="A67" s="70">
        <v>368908</v>
      </c>
      <c r="B67" s="52" t="s">
        <v>35</v>
      </c>
      <c r="C67" s="53" t="s">
        <v>50</v>
      </c>
      <c r="D67" s="59" t="s">
        <v>57</v>
      </c>
      <c r="E67" s="34"/>
      <c r="F67" s="64">
        <v>490</v>
      </c>
      <c r="G67" s="83">
        <f>ROUND(F67/2000*1000,2)</f>
        <v>245</v>
      </c>
      <c r="H67" s="19"/>
      <c r="I67" s="40"/>
      <c r="K67" s="39"/>
    </row>
    <row r="68" spans="1:11" s="37" customFormat="1" ht="15" customHeight="1">
      <c r="A68" s="47"/>
      <c r="B68" s="48"/>
      <c r="C68" s="49"/>
      <c r="D68" s="55"/>
      <c r="E68" s="33"/>
      <c r="F68" s="101"/>
      <c r="G68" s="84"/>
      <c r="H68" s="19"/>
      <c r="I68" s="40"/>
      <c r="K68" s="39"/>
    </row>
    <row r="69" spans="1:11" s="37" customFormat="1" ht="15" customHeight="1">
      <c r="A69" s="54">
        <v>368920</v>
      </c>
      <c r="B69" s="45" t="s">
        <v>36</v>
      </c>
      <c r="C69" s="46" t="s">
        <v>50</v>
      </c>
      <c r="D69" s="55" t="s">
        <v>57</v>
      </c>
      <c r="E69" s="33"/>
      <c r="F69" s="90">
        <v>460</v>
      </c>
      <c r="G69" s="82">
        <f>ROUND(F69/2000*1000,2)</f>
        <v>230</v>
      </c>
      <c r="H69" s="19"/>
      <c r="I69" s="40"/>
      <c r="K69" s="39"/>
    </row>
    <row r="70" spans="1:11" s="37" customFormat="1" ht="15" customHeight="1">
      <c r="A70" s="54">
        <v>368921</v>
      </c>
      <c r="B70" s="45" t="s">
        <v>37</v>
      </c>
      <c r="C70" s="46" t="s">
        <v>50</v>
      </c>
      <c r="D70" s="55" t="s">
        <v>57</v>
      </c>
      <c r="E70" s="33"/>
      <c r="F70" s="90">
        <v>460</v>
      </c>
      <c r="G70" s="82">
        <f>ROUND(F70/2000*1000,2)</f>
        <v>230</v>
      </c>
      <c r="H70" s="19"/>
      <c r="I70" s="40"/>
      <c r="K70" s="39"/>
    </row>
    <row r="71" spans="1:11" s="37" customFormat="1" ht="15" customHeight="1">
      <c r="A71" s="54">
        <v>368922</v>
      </c>
      <c r="B71" s="45" t="s">
        <v>38</v>
      </c>
      <c r="C71" s="46" t="s">
        <v>50</v>
      </c>
      <c r="D71" s="55" t="s">
        <v>49</v>
      </c>
      <c r="E71" s="33"/>
      <c r="F71" s="90">
        <v>590</v>
      </c>
      <c r="G71" s="82">
        <f>ROUND(F71/1000*1000,2)</f>
        <v>590</v>
      </c>
      <c r="H71" s="19"/>
      <c r="I71" s="40"/>
      <c r="K71" s="39"/>
    </row>
    <row r="72" spans="1:11" s="37" customFormat="1" ht="15" customHeight="1">
      <c r="A72" s="54">
        <v>368925</v>
      </c>
      <c r="B72" s="45" t="s">
        <v>39</v>
      </c>
      <c r="C72" s="46" t="s">
        <v>50</v>
      </c>
      <c r="D72" s="55" t="s">
        <v>49</v>
      </c>
      <c r="E72" s="33"/>
      <c r="F72" s="90">
        <v>610</v>
      </c>
      <c r="G72" s="82">
        <f>ROUND(F72/1000*1000,2)</f>
        <v>610</v>
      </c>
      <c r="H72" s="19"/>
      <c r="I72" s="40"/>
      <c r="K72" s="39"/>
    </row>
    <row r="73" spans="1:11" s="37" customFormat="1" ht="15" customHeight="1">
      <c r="A73" s="70">
        <v>368923</v>
      </c>
      <c r="B73" s="52" t="s">
        <v>40</v>
      </c>
      <c r="C73" s="53" t="s">
        <v>50</v>
      </c>
      <c r="D73" s="59" t="s">
        <v>54</v>
      </c>
      <c r="E73" s="34"/>
      <c r="F73" s="90">
        <v>720</v>
      </c>
      <c r="G73" s="83">
        <f>ROUND(F73/750*1000,2)</f>
        <v>960</v>
      </c>
      <c r="H73" s="19"/>
      <c r="I73" s="40"/>
      <c r="K73" s="39"/>
    </row>
    <row r="74" spans="1:11" s="37" customFormat="1" ht="15" customHeight="1">
      <c r="A74" s="47"/>
      <c r="B74" s="48"/>
      <c r="C74" s="49"/>
      <c r="D74" s="55"/>
      <c r="E74" s="33"/>
      <c r="F74" s="101"/>
      <c r="G74" s="84"/>
      <c r="H74" s="19"/>
      <c r="I74" s="40"/>
      <c r="K74" s="39"/>
    </row>
    <row r="75" spans="1:11" s="37" customFormat="1" ht="15" customHeight="1">
      <c r="A75" s="54">
        <v>368928</v>
      </c>
      <c r="B75" s="45" t="s">
        <v>41</v>
      </c>
      <c r="C75" s="46" t="s">
        <v>50</v>
      </c>
      <c r="D75" s="55" t="s">
        <v>57</v>
      </c>
      <c r="E75" s="33"/>
      <c r="F75" s="90">
        <v>750</v>
      </c>
      <c r="G75" s="82">
        <f>ROUND(F75/2000*1000,2)</f>
        <v>375</v>
      </c>
      <c r="H75" s="19"/>
      <c r="I75" s="40"/>
      <c r="K75" s="39"/>
    </row>
    <row r="76" spans="1:11" s="37" customFormat="1" ht="15" customHeight="1">
      <c r="A76" s="54">
        <v>368927</v>
      </c>
      <c r="B76" s="45" t="s">
        <v>42</v>
      </c>
      <c r="C76" s="46" t="s">
        <v>50</v>
      </c>
      <c r="D76" s="55" t="s">
        <v>57</v>
      </c>
      <c r="E76" s="33"/>
      <c r="F76" s="90">
        <v>750</v>
      </c>
      <c r="G76" s="82">
        <f>ROUND(F76/2000*1000,2)</f>
        <v>375</v>
      </c>
      <c r="H76" s="19"/>
      <c r="I76" s="40"/>
      <c r="K76" s="39"/>
    </row>
    <row r="77" spans="1:11" s="37" customFormat="1" ht="15" customHeight="1">
      <c r="A77" s="70">
        <v>368930</v>
      </c>
      <c r="B77" s="52" t="s">
        <v>43</v>
      </c>
      <c r="C77" s="53" t="s">
        <v>50</v>
      </c>
      <c r="D77" s="59" t="s">
        <v>49</v>
      </c>
      <c r="E77" s="34"/>
      <c r="F77" s="90">
        <v>920</v>
      </c>
      <c r="G77" s="83">
        <f>ROUND(F77/1000*1000,2)</f>
        <v>920</v>
      </c>
      <c r="H77" s="19"/>
      <c r="I77" s="40"/>
      <c r="K77" s="39"/>
    </row>
    <row r="78" spans="1:11" s="37" customFormat="1" ht="15" customHeight="1">
      <c r="A78" s="54"/>
      <c r="B78" s="45"/>
      <c r="C78" s="46"/>
      <c r="D78" s="55"/>
      <c r="E78" s="33"/>
      <c r="F78" s="101"/>
      <c r="G78" s="82"/>
      <c r="H78" s="19"/>
      <c r="I78" s="40"/>
      <c r="K78" s="39"/>
    </row>
    <row r="79" spans="1:11" s="37" customFormat="1" ht="15" customHeight="1">
      <c r="A79" s="54">
        <v>368936</v>
      </c>
      <c r="B79" s="45" t="s">
        <v>44</v>
      </c>
      <c r="C79" s="46" t="s">
        <v>50</v>
      </c>
      <c r="D79" s="61" t="s">
        <v>58</v>
      </c>
      <c r="E79" s="33"/>
      <c r="F79" s="90">
        <v>760</v>
      </c>
      <c r="G79" s="82">
        <f>ROUND(F79/1800*1000,2)</f>
        <v>422.22</v>
      </c>
      <c r="H79" s="19"/>
      <c r="I79" s="40"/>
      <c r="K79" s="39"/>
    </row>
    <row r="80" spans="1:11" s="37" customFormat="1" ht="15" customHeight="1">
      <c r="A80" s="54">
        <v>368935</v>
      </c>
      <c r="B80" s="45" t="s">
        <v>45</v>
      </c>
      <c r="C80" s="46" t="s">
        <v>50</v>
      </c>
      <c r="D80" s="61" t="s">
        <v>58</v>
      </c>
      <c r="E80" s="33"/>
      <c r="F80" s="90">
        <v>760</v>
      </c>
      <c r="G80" s="82">
        <f>ROUND(F80/1800*1000,2)</f>
        <v>422.22</v>
      </c>
      <c r="H80" s="19"/>
      <c r="I80" s="40"/>
      <c r="K80" s="39"/>
    </row>
    <row r="81" spans="1:11" s="37" customFormat="1" ht="15" customHeight="1" thickBot="1">
      <c r="A81" s="69">
        <v>368938</v>
      </c>
      <c r="B81" s="85" t="s">
        <v>46</v>
      </c>
      <c r="C81" s="51" t="s">
        <v>50</v>
      </c>
      <c r="D81" s="86" t="s">
        <v>49</v>
      </c>
      <c r="E81" s="36"/>
      <c r="F81" s="103">
        <v>960</v>
      </c>
      <c r="G81" s="79">
        <f>ROUND(F81/1000*1000,2)</f>
        <v>960</v>
      </c>
      <c r="H81" s="19"/>
      <c r="I81" s="40"/>
      <c r="K81" s="39"/>
    </row>
    <row r="82" spans="1:11" ht="12" customHeight="1">
      <c r="A82" s="16"/>
      <c r="B82" s="17"/>
      <c r="C82" s="18"/>
      <c r="D82" s="13"/>
      <c r="E82" s="14"/>
      <c r="F82" s="66"/>
      <c r="K82" s="39"/>
    </row>
    <row r="83" spans="1:11" s="1" customFormat="1" ht="18.75" customHeight="1" thickBot="1">
      <c r="A83" s="22" t="s">
        <v>66</v>
      </c>
      <c r="B83" s="11"/>
      <c r="C83" s="12"/>
      <c r="D83" s="12"/>
      <c r="E83" s="10"/>
      <c r="F83" s="63"/>
      <c r="H83" s="23"/>
      <c r="K83" s="39"/>
    </row>
    <row r="84" spans="1:11" s="1" customFormat="1" ht="15" customHeight="1">
      <c r="A84" s="24" t="s">
        <v>52</v>
      </c>
      <c r="B84" s="25" t="s">
        <v>53</v>
      </c>
      <c r="C84" s="26" t="s">
        <v>63</v>
      </c>
      <c r="D84" s="27" t="s">
        <v>51</v>
      </c>
      <c r="E84" s="27"/>
      <c r="F84" s="92" t="s">
        <v>60</v>
      </c>
      <c r="G84" s="93"/>
      <c r="K84" s="39"/>
    </row>
    <row r="85" spans="1:11" s="1" customFormat="1" ht="18" customHeight="1">
      <c r="A85" s="28" t="s">
        <v>59</v>
      </c>
      <c r="B85" s="29" t="s">
        <v>61</v>
      </c>
      <c r="C85" s="30" t="s">
        <v>64</v>
      </c>
      <c r="D85" s="31"/>
      <c r="E85" s="31"/>
      <c r="F85" s="30" t="s">
        <v>62</v>
      </c>
      <c r="G85" s="32" t="s">
        <v>65</v>
      </c>
      <c r="K85" s="39"/>
    </row>
    <row r="86" spans="1:11" s="38" customFormat="1" ht="12" customHeight="1">
      <c r="A86" s="41"/>
      <c r="B86" s="42"/>
      <c r="C86" s="43"/>
      <c r="D86" s="58"/>
      <c r="E86" s="44"/>
      <c r="F86" s="58"/>
      <c r="G86" s="78"/>
      <c r="K86" s="39"/>
    </row>
    <row r="87" spans="1:11" s="37" customFormat="1" ht="15" customHeight="1" thickBot="1">
      <c r="A87" s="69">
        <v>368976</v>
      </c>
      <c r="B87" s="35" t="s">
        <v>1</v>
      </c>
      <c r="C87" s="51" t="s">
        <v>50</v>
      </c>
      <c r="D87" s="62" t="s">
        <v>67</v>
      </c>
      <c r="E87" s="36"/>
      <c r="F87" s="65">
        <v>1138</v>
      </c>
      <c r="G87" s="79">
        <f>ROUND(F87/1000*1000,2)</f>
        <v>1138</v>
      </c>
      <c r="H87" s="19"/>
      <c r="I87" s="40"/>
      <c r="K87" s="39"/>
    </row>
    <row r="88" ht="15" customHeight="1">
      <c r="E88" s="4"/>
    </row>
    <row r="89" ht="15" customHeight="1">
      <c r="E89" s="4"/>
    </row>
    <row r="90" ht="15" customHeight="1">
      <c r="E90" s="4"/>
    </row>
    <row r="91" ht="15" customHeight="1">
      <c r="E91" s="4"/>
    </row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  <row r="105" ht="15" customHeight="1">
      <c r="E105" s="4"/>
    </row>
    <row r="106" ht="15" customHeight="1">
      <c r="E106" s="4"/>
    </row>
    <row r="107" ht="15" customHeight="1">
      <c r="E107" s="4"/>
    </row>
    <row r="108" ht="15" customHeight="1">
      <c r="E108" s="4"/>
    </row>
    <row r="109" ht="12" customHeight="1">
      <c r="E109" s="4"/>
    </row>
    <row r="110" ht="15" customHeight="1">
      <c r="E110" s="4"/>
    </row>
    <row r="111" spans="1:7" ht="15" customHeight="1">
      <c r="A111" s="94" t="s">
        <v>69</v>
      </c>
      <c r="B111" s="94"/>
      <c r="C111" s="94"/>
      <c r="D111" s="94"/>
      <c r="E111" s="94"/>
      <c r="F111" s="94"/>
      <c r="G111" s="94"/>
    </row>
    <row r="112" spans="1:7" ht="15" customHeight="1">
      <c r="A112" s="95" t="s">
        <v>47</v>
      </c>
      <c r="B112" s="95"/>
      <c r="C112" s="95"/>
      <c r="D112" s="95"/>
      <c r="E112" s="95"/>
      <c r="F112" s="95"/>
      <c r="G112" s="95"/>
    </row>
    <row r="113" ht="20.25" customHeight="1"/>
  </sheetData>
  <sheetProtection/>
  <mergeCells count="8">
    <mergeCell ref="F6:G6"/>
    <mergeCell ref="F28:G28"/>
    <mergeCell ref="A111:G111"/>
    <mergeCell ref="A112:G112"/>
    <mergeCell ref="F84:G84"/>
    <mergeCell ref="A57:G57"/>
    <mergeCell ref="A58:G58"/>
    <mergeCell ref="F61:G61"/>
  </mergeCells>
  <printOptions horizontalCentered="1"/>
  <pageMargins left="0.5905511811023623" right="0.3937007874015748" top="0.3937007874015748" bottom="0.1968503937007874" header="0.1968503937007874" footer="0.31496062992125984"/>
  <pageSetup horizontalDpi="600" verticalDpi="600" orientation="portrait" paperSize="9" r:id="rId2"/>
  <headerFooter alignWithMargins="0">
    <oddFooter>&amp;CCeny jsou uvedeny bez DPH.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Smoza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2010-03-31T16:33:04Z</cp:lastPrinted>
  <dcterms:created xsi:type="dcterms:W3CDTF">1999-03-24T07:13:19Z</dcterms:created>
  <dcterms:modified xsi:type="dcterms:W3CDTF">2010-04-13T16:01:10Z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